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/>
  <bookViews>
    <workbookView xWindow="-15" yWindow="-15" windowWidth="14250" windowHeight="4395" tabRatio="592"/>
  </bookViews>
  <sheets>
    <sheet name="1-я партия" sheetId="3" r:id="rId1"/>
  </sheets>
  <calcPr calcId="145621"/>
</workbook>
</file>

<file path=xl/calcChain.xml><?xml version="1.0" encoding="utf-8"?>
<calcChain xmlns="http://schemas.openxmlformats.org/spreadsheetml/2006/main">
  <c r="J32" i="3" l="1"/>
  <c r="J25" i="3"/>
  <c r="J21" i="3"/>
  <c r="J15" i="3"/>
  <c r="J17" i="3"/>
  <c r="J20" i="3"/>
  <c r="J16" i="3"/>
  <c r="J30" i="3"/>
  <c r="J28" i="3"/>
  <c r="J27" i="3"/>
  <c r="J26" i="3"/>
  <c r="J24" i="3"/>
  <c r="J22" i="3"/>
  <c r="J19" i="3"/>
  <c r="J14" i="3"/>
  <c r="J12" i="3"/>
  <c r="J10" i="3"/>
  <c r="J9" i="3"/>
  <c r="J8" i="3"/>
  <c r="J6" i="3"/>
  <c r="E17" i="3" l="1"/>
  <c r="E6" i="3" l="1"/>
  <c r="E24" i="3" l="1"/>
  <c r="E16" i="3"/>
  <c r="E12" i="3"/>
  <c r="E9" i="3"/>
</calcChain>
</file>

<file path=xl/sharedStrings.xml><?xml version="1.0" encoding="utf-8"?>
<sst xmlns="http://schemas.openxmlformats.org/spreadsheetml/2006/main" count="88" uniqueCount="79">
  <si>
    <r>
      <t xml:space="preserve">Розничная </t>
    </r>
    <r>
      <rPr>
        <b/>
        <sz val="10"/>
        <rFont val="Arial Cyr"/>
        <charset val="204"/>
      </rPr>
      <t>цена (руб)</t>
    </r>
  </si>
  <si>
    <t>17MTLV2 - CR</t>
  </si>
  <si>
    <t>33LTV2 - CR</t>
  </si>
  <si>
    <t>40LTV2 - CR</t>
  </si>
  <si>
    <t>40LTV2 - CT</t>
  </si>
  <si>
    <r>
      <t xml:space="preserve">Партнёрская </t>
    </r>
    <r>
      <rPr>
        <b/>
        <sz val="10"/>
        <rFont val="Arial Cyr"/>
        <charset val="204"/>
      </rPr>
      <t>цена (руб)</t>
    </r>
  </si>
  <si>
    <t>17LTVe2</t>
  </si>
  <si>
    <t>26LTVe2</t>
  </si>
  <si>
    <t>33LTVe2</t>
  </si>
  <si>
    <t>17LTVe2 - CR</t>
  </si>
  <si>
    <t>26LTVe2 - CR</t>
  </si>
  <si>
    <t>33LTVe2 - CR</t>
  </si>
  <si>
    <t>РАСЧЁТНЫЕ ЦЕНЫ</t>
  </si>
  <si>
    <t>Кабели для обогрева труб малого диаметра и длины</t>
  </si>
  <si>
    <t>Кабели для обогрева трубопроводов и ёмкостей</t>
  </si>
  <si>
    <t>остаток на складе</t>
  </si>
  <si>
    <r>
      <t xml:space="preserve">Кабели для </t>
    </r>
    <r>
      <rPr>
        <b/>
        <sz val="12"/>
        <color rgb="FFFF0000"/>
        <rFont val="Arial Cyr"/>
        <charset val="204"/>
      </rPr>
      <t>промышленного</t>
    </r>
    <r>
      <rPr>
        <b/>
        <sz val="10"/>
        <color rgb="FFFF0000"/>
        <rFont val="Arial Cyr"/>
        <charset val="204"/>
      </rPr>
      <t xml:space="preserve"> обогрева трубопроводов, ёмкостей и оборудования</t>
    </r>
  </si>
  <si>
    <r>
      <t>Кабели для промышленного обогрева</t>
    </r>
    <r>
      <rPr>
        <b/>
        <sz val="12"/>
        <color rgb="FFFF0000"/>
        <rFont val="Arial Cyr"/>
        <charset val="204"/>
      </rPr>
      <t xml:space="preserve"> и разогрева </t>
    </r>
    <r>
      <rPr>
        <b/>
        <sz val="10"/>
        <color rgb="FFFF0000"/>
        <rFont val="Arial Cyr"/>
        <charset val="204"/>
      </rPr>
      <t>трубопроводов, ёмкостей и оборудования</t>
    </r>
  </si>
  <si>
    <r>
      <t>Кабели для обогрева труб малого диаметра</t>
    </r>
    <r>
      <rPr>
        <b/>
        <sz val="12"/>
        <color rgb="FFFF0000"/>
        <rFont val="Arial Cyr"/>
        <charset val="204"/>
      </rPr>
      <t xml:space="preserve"> изнутри</t>
    </r>
  </si>
  <si>
    <r>
      <t>Кабели для систем</t>
    </r>
    <r>
      <rPr>
        <b/>
        <sz val="12"/>
        <color rgb="FFFF0000"/>
        <rFont val="Arial Cyr"/>
        <charset val="204"/>
      </rPr>
      <t xml:space="preserve"> антиобледенения </t>
    </r>
    <r>
      <rPr>
        <b/>
        <sz val="10"/>
        <color rgb="FFFF0000"/>
        <rFont val="Arial Cyr"/>
        <charset val="204"/>
      </rPr>
      <t>водостоков кровли</t>
    </r>
  </si>
  <si>
    <t>Продано (метров)</t>
  </si>
  <si>
    <r>
      <rPr>
        <b/>
        <sz val="12"/>
        <rFont val="Arial Cyr"/>
        <charset val="204"/>
      </rPr>
      <t xml:space="preserve">Саморегулирующиеся нагревательные кабели фирмы       </t>
    </r>
    <r>
      <rPr>
        <b/>
        <sz val="12"/>
        <color indexed="10"/>
        <rFont val="Arial Cyr"/>
        <charset val="204"/>
      </rPr>
      <t>XUHUI ELECTRIC</t>
    </r>
  </si>
  <si>
    <r>
      <rPr>
        <b/>
        <sz val="10"/>
        <rFont val="Arial Cyr"/>
        <charset val="204"/>
      </rPr>
      <t xml:space="preserve">Максимальная длина отрезка (м) </t>
    </r>
    <r>
      <rPr>
        <b/>
        <sz val="12"/>
        <rFont val="Arial Cyr"/>
        <charset val="204"/>
      </rPr>
      <t>при +10°С/-40°С</t>
    </r>
  </si>
  <si>
    <t>10А: 120/57</t>
  </si>
  <si>
    <t>10А: 85/30</t>
  </si>
  <si>
    <t>10А: 60/19</t>
  </si>
  <si>
    <t>20А: 120/44</t>
  </si>
  <si>
    <t>20А: 85/41</t>
  </si>
  <si>
    <t>20А: 70/34</t>
  </si>
  <si>
    <r>
      <t xml:space="preserve">Кабели </t>
    </r>
    <r>
      <rPr>
        <b/>
        <sz val="12"/>
        <color rgb="FFFF0000"/>
        <rFont val="Arial Cyr"/>
        <charset val="204"/>
      </rPr>
      <t>без экранирующей оболочки</t>
    </r>
    <r>
      <rPr>
        <b/>
        <sz val="10"/>
        <color rgb="FFFF0000"/>
        <rFont val="Arial Cyr"/>
        <charset val="204"/>
      </rPr>
      <t xml:space="preserve"> для обогрева трубопроводов и ёмкостей</t>
    </r>
  </si>
  <si>
    <t>16А: 170/83</t>
  </si>
  <si>
    <t>16А: 125/44</t>
  </si>
  <si>
    <t>16А: 85/34</t>
  </si>
  <si>
    <t>16А:55/32</t>
  </si>
  <si>
    <t>в воде, 16А: 64/48</t>
  </si>
  <si>
    <t>25А: 90/50</t>
  </si>
  <si>
    <t>16А: 65/43</t>
  </si>
  <si>
    <r>
      <t xml:space="preserve">Аналог </t>
    </r>
    <r>
      <rPr>
        <b/>
        <sz val="12"/>
        <rFont val="Arial Cyr"/>
        <charset val="204"/>
      </rPr>
      <t>Nelson</t>
    </r>
  </si>
  <si>
    <t>SLT - 2</t>
  </si>
  <si>
    <t>CLT23 - JT</t>
  </si>
  <si>
    <t>CLT25 - JT</t>
  </si>
  <si>
    <t>CLT28 - JT</t>
  </si>
  <si>
    <t>LT28 - JT</t>
  </si>
  <si>
    <t>LT210 - JT</t>
  </si>
  <si>
    <t>LT28 - J</t>
  </si>
  <si>
    <t>QLT125 - J</t>
  </si>
  <si>
    <r>
      <t xml:space="preserve">Аналог </t>
    </r>
    <r>
      <rPr>
        <b/>
        <sz val="12"/>
        <rFont val="Arial Cyr"/>
        <charset val="204"/>
      </rPr>
      <t>Heat Trace</t>
    </r>
  </si>
  <si>
    <t>GTe2</t>
  </si>
  <si>
    <t>11FSM2 - CT</t>
  </si>
  <si>
    <t>17FSM2 - CT</t>
  </si>
  <si>
    <t>12FSLe2 - CT</t>
  </si>
  <si>
    <t>17FSLe2 - CT</t>
  </si>
  <si>
    <t>23FSLe2 - CT</t>
  </si>
  <si>
    <t>31FSLe2 - CT</t>
  </si>
  <si>
    <t>25FSR2 - CT</t>
  </si>
  <si>
    <t>31FSR2 - CT</t>
  </si>
  <si>
    <t>40FSR2 - CT</t>
  </si>
  <si>
    <t>25FSR2 - CF</t>
  </si>
  <si>
    <t>40FSR2 - CF</t>
  </si>
  <si>
    <t>45FSEw2 - CT</t>
  </si>
  <si>
    <t>Дмитрий Мигачев</t>
  </si>
  <si>
    <t>https://tekab.ru/</t>
  </si>
  <si>
    <t xml:space="preserve">partner@tekab.ru </t>
  </si>
  <si>
    <t>+7 (951) 649-57-39</t>
  </si>
  <si>
    <t>Тел:</t>
  </si>
  <si>
    <t>200 у Ильи</t>
  </si>
  <si>
    <t>Максим</t>
  </si>
  <si>
    <t>Продано (м)</t>
  </si>
  <si>
    <t>ОСТАТОК:</t>
  </si>
  <si>
    <r>
      <rPr>
        <b/>
        <sz val="10"/>
        <rFont val="Arial Cyr"/>
        <charset val="204"/>
      </rPr>
      <t xml:space="preserve">GTVe2 - CR      </t>
    </r>
    <r>
      <rPr>
        <b/>
        <sz val="8"/>
        <rFont val="Arial Cyr"/>
        <charset val="204"/>
      </rPr>
      <t xml:space="preserve">              65/85;  1,0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>; полиолефин</t>
    </r>
  </si>
  <si>
    <r>
      <rPr>
        <b/>
        <sz val="10"/>
        <rFont val="Arial Cyr"/>
        <charset val="204"/>
      </rPr>
      <t xml:space="preserve">10MTLV2 - CR;   </t>
    </r>
    <r>
      <rPr>
        <b/>
        <sz val="8"/>
        <rFont val="Arial Cyr"/>
        <charset val="204"/>
      </rPr>
      <t xml:space="preserve">           65/85; 0,52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>; полиолефин</t>
    </r>
  </si>
  <si>
    <r>
      <rPr>
        <b/>
        <sz val="10"/>
        <rFont val="Arial Cyr"/>
        <charset val="204"/>
      </rPr>
      <t>26MTLV2 - CR</t>
    </r>
    <r>
      <rPr>
        <b/>
        <sz val="8"/>
        <rFont val="Arial Cyr"/>
        <charset val="204"/>
      </rPr>
      <t xml:space="preserve">             </t>
    </r>
  </si>
  <si>
    <r>
      <rPr>
        <b/>
        <sz val="10"/>
        <rFont val="Arial Cyr"/>
        <charset val="204"/>
      </rPr>
      <t xml:space="preserve">10MTLV2 - CRW     </t>
    </r>
    <r>
      <rPr>
        <b/>
        <sz val="8"/>
        <rFont val="Arial Cyr"/>
        <charset val="204"/>
      </rPr>
      <t xml:space="preserve">       65/85; 0,52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>; силикон</t>
    </r>
  </si>
  <si>
    <r>
      <rPr>
        <b/>
        <sz val="10"/>
        <rFont val="Arial Cyr"/>
        <charset val="204"/>
      </rPr>
      <t xml:space="preserve">10LTVe2 - CR </t>
    </r>
    <r>
      <rPr>
        <b/>
        <sz val="8"/>
        <rFont val="Arial Cyr"/>
        <charset val="204"/>
      </rPr>
      <t xml:space="preserve">             65/85;  1,0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>; полиолефин</t>
    </r>
  </si>
  <si>
    <r>
      <rPr>
        <b/>
        <sz val="10"/>
        <rFont val="Arial Cyr"/>
        <charset val="204"/>
      </rPr>
      <t xml:space="preserve">10LTVe2   </t>
    </r>
    <r>
      <rPr>
        <b/>
        <sz val="8"/>
        <rFont val="Arial Cyr"/>
        <charset val="204"/>
      </rPr>
      <t xml:space="preserve">                   65/85;  1,0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>; полиолефин</t>
    </r>
  </si>
  <si>
    <r>
      <rPr>
        <b/>
        <sz val="10"/>
        <rFont val="Arial Cyr"/>
        <charset val="204"/>
      </rPr>
      <t xml:space="preserve">26LTV2 - CR </t>
    </r>
    <r>
      <rPr>
        <b/>
        <sz val="8"/>
        <rFont val="Arial Cyr"/>
        <charset val="204"/>
      </rPr>
      <t xml:space="preserve">             65/85;  1,3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>; полиолефин</t>
    </r>
  </si>
  <si>
    <r>
      <t xml:space="preserve">  65/85; 1,3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 xml:space="preserve">;  фторопласт        </t>
    </r>
    <r>
      <rPr>
        <b/>
        <sz val="10"/>
        <rFont val="Arial Cyr"/>
        <charset val="204"/>
      </rPr>
      <t xml:space="preserve"> 26LTV2 - CT</t>
    </r>
  </si>
  <si>
    <r>
      <rPr>
        <b/>
        <sz val="10"/>
        <rFont val="Arial Cyr"/>
        <charset val="204"/>
      </rPr>
      <t xml:space="preserve"> 50MTV2 - CR </t>
    </r>
    <r>
      <rPr>
        <b/>
        <sz val="8"/>
        <rFont val="Arial Cyr"/>
        <charset val="204"/>
      </rPr>
      <t xml:space="preserve">          110/130; 1,3 мм</t>
    </r>
    <r>
      <rPr>
        <b/>
        <vertAlign val="superscript"/>
        <sz val="8"/>
        <rFont val="Arial Cyr"/>
        <charset val="204"/>
      </rPr>
      <t>2</t>
    </r>
    <r>
      <rPr>
        <b/>
        <sz val="8"/>
        <rFont val="Arial Cyr"/>
        <charset val="204"/>
      </rPr>
      <t xml:space="preserve">; полиолефин     </t>
    </r>
  </si>
  <si>
    <t>ПАРТНЁРСКИЙ прайс-лист от 21.03.2022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</si>
</sst>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color indexed="10"/>
      <name val="Arial Cyr"/>
      <charset val="204"/>
    </font>
    <font>
      <b/>
      <sz val="12"/>
      <name val="Arial Cyr"/>
      <charset val="204"/>
    </font>
    <font>
      <b/>
      <sz val="12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b/>
      <vertAlign val="superscript"/>
      <sz val="8"/>
      <name val="Arial Cyr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2">
    <border>
      <left/>
      <right/>
      <top/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/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/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64" fontId="0" fillId="0" borderId="0" xfId="0" applyNumberFormat="1"/>
    <xf numFmtId="164" fontId="9" fillId="0" borderId="0" xfId="0" applyNumberFormat="1" applyFont="1"/>
    <xf numFmtId="0" fontId="1" fillId="0" borderId="0" xfId="0" applyFont="1" applyAlignment="1">
      <alignment horizontal="right" vertical="center"/>
    </xf>
    <xf numFmtId="164" fontId="0" fillId="0" borderId="0" xfId="0" applyNumberFormat="1" applyBorder="1"/>
    <xf numFmtId="164" fontId="4" fillId="0" borderId="0" xfId="0" applyNumberFormat="1" applyFont="1" applyBorder="1"/>
    <xf numFmtId="3" fontId="8" fillId="0" borderId="12" xfId="0" applyNumberFormat="1" applyFont="1" applyBorder="1"/>
    <xf numFmtId="164" fontId="4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4" xfId="0" applyNumberFormat="1" applyFont="1" applyFill="1" applyBorder="1" applyAlignment="1">
      <alignment vertical="center" wrapText="1"/>
    </xf>
    <xf numFmtId="164" fontId="3" fillId="0" borderId="13" xfId="0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164" fontId="3" fillId="0" borderId="31" xfId="0" applyNumberFormat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center" wrapText="1"/>
    </xf>
    <xf numFmtId="0" fontId="2" fillId="0" borderId="18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3" fontId="1" fillId="0" borderId="33" xfId="0" applyNumberFormat="1" applyFont="1" applyFill="1" applyBorder="1" applyAlignment="1">
      <alignment horizontal="center" vertical="center"/>
    </xf>
    <xf numFmtId="164" fontId="3" fillId="0" borderId="32" xfId="0" applyNumberFormat="1" applyFont="1" applyFill="1" applyBorder="1" applyAlignment="1">
      <alignment vertical="center" wrapText="1"/>
    </xf>
    <xf numFmtId="0" fontId="1" fillId="0" borderId="35" xfId="0" applyFont="1" applyFill="1" applyBorder="1" applyAlignment="1">
      <alignment horizontal="center" vertical="center"/>
    </xf>
    <xf numFmtId="3" fontId="1" fillId="0" borderId="35" xfId="0" applyNumberFormat="1" applyFont="1" applyFill="1" applyBorder="1" applyAlignment="1">
      <alignment horizontal="center" vertical="center"/>
    </xf>
    <xf numFmtId="164" fontId="3" fillId="0" borderId="34" xfId="0" applyNumberFormat="1" applyFont="1" applyFill="1" applyBorder="1" applyAlignment="1">
      <alignment vertical="center" wrapText="1"/>
    </xf>
    <xf numFmtId="0" fontId="1" fillId="0" borderId="37" xfId="0" applyFont="1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/>
    </xf>
    <xf numFmtId="164" fontId="3" fillId="0" borderId="36" xfId="0" applyNumberFormat="1" applyFont="1" applyFill="1" applyBorder="1" applyAlignment="1">
      <alignment vertical="center" wrapText="1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center"/>
    </xf>
    <xf numFmtId="0" fontId="12" fillId="0" borderId="0" xfId="1"/>
    <xf numFmtId="49" fontId="1" fillId="0" borderId="0" xfId="0" applyNumberFormat="1" applyFont="1"/>
    <xf numFmtId="0" fontId="1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3" fontId="1" fillId="0" borderId="46" xfId="0" applyNumberFormat="1" applyFont="1" applyFill="1" applyBorder="1" applyAlignment="1">
      <alignment horizontal="center" vertical="center"/>
    </xf>
    <xf numFmtId="3" fontId="1" fillId="0" borderId="47" xfId="0" applyNumberFormat="1" applyFont="1" applyFill="1" applyBorder="1" applyAlignment="1">
      <alignment horizontal="center" vertical="center"/>
    </xf>
    <xf numFmtId="3" fontId="1" fillId="0" borderId="48" xfId="0" applyNumberFormat="1" applyFont="1" applyFill="1" applyBorder="1" applyAlignment="1">
      <alignment horizontal="center" vertical="center"/>
    </xf>
    <xf numFmtId="14" fontId="6" fillId="0" borderId="49" xfId="0" applyNumberFormat="1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right" vertical="center"/>
    </xf>
    <xf numFmtId="3" fontId="1" fillId="0" borderId="5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4" fillId="0" borderId="51" xfId="0" applyNumberFormat="1" applyFont="1" applyBorder="1"/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8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4" fillId="0" borderId="3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right" vertical="center"/>
    </xf>
    <xf numFmtId="0" fontId="1" fillId="3" borderId="3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right" vertical="center"/>
    </xf>
    <xf numFmtId="3" fontId="1" fillId="3" borderId="46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37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right" vertical="center"/>
    </xf>
    <xf numFmtId="3" fontId="1" fillId="3" borderId="48" xfId="0" applyNumberFormat="1" applyFont="1" applyFill="1" applyBorder="1" applyAlignment="1">
      <alignment horizontal="center" vertical="center"/>
    </xf>
    <xf numFmtId="164" fontId="3" fillId="3" borderId="36" xfId="0" applyNumberFormat="1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45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vertical="center" wrapText="1"/>
    </xf>
    <xf numFmtId="0" fontId="4" fillId="4" borderId="18" xfId="0" applyFont="1" applyFill="1" applyBorder="1"/>
    <xf numFmtId="0" fontId="4" fillId="4" borderId="13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vertical="center" wrapText="1"/>
    </xf>
    <xf numFmtId="164" fontId="3" fillId="4" borderId="4" xfId="0" applyNumberFormat="1" applyFont="1" applyFill="1" applyBorder="1" applyAlignment="1">
      <alignment vertical="center" wrapText="1"/>
    </xf>
    <xf numFmtId="0" fontId="4" fillId="4" borderId="1" xfId="0" applyFont="1" applyFill="1" applyBorder="1"/>
    <xf numFmtId="0" fontId="4" fillId="4" borderId="3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1" fillId="4" borderId="33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3" fontId="1" fillId="4" borderId="46" xfId="0" applyNumberFormat="1" applyFont="1" applyFill="1" applyBorder="1" applyAlignment="1">
      <alignment horizontal="center" vertical="center"/>
    </xf>
    <xf numFmtId="164" fontId="3" fillId="4" borderId="32" xfId="0" applyNumberFormat="1" applyFont="1" applyFill="1" applyBorder="1" applyAlignment="1">
      <alignment vertical="center" wrapText="1"/>
    </xf>
    <xf numFmtId="0" fontId="4" fillId="4" borderId="2" xfId="0" applyFont="1" applyFill="1" applyBorder="1"/>
    <xf numFmtId="0" fontId="4" fillId="4" borderId="3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horizontal="left" vertical="center"/>
    </xf>
    <xf numFmtId="3" fontId="1" fillId="4" borderId="47" xfId="0" applyNumberFormat="1" applyFont="1" applyFill="1" applyBorder="1" applyAlignment="1">
      <alignment horizontal="center" vertical="center"/>
    </xf>
    <xf numFmtId="164" fontId="3" fillId="4" borderId="34" xfId="0" applyNumberFormat="1" applyFont="1" applyFill="1" applyBorder="1" applyAlignment="1">
      <alignment vertical="center" wrapText="1"/>
    </xf>
    <xf numFmtId="0" fontId="4" fillId="4" borderId="3" xfId="0" applyFont="1" applyFill="1" applyBorder="1"/>
    <xf numFmtId="0" fontId="4" fillId="4" borderId="36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left" vertical="center"/>
    </xf>
    <xf numFmtId="0" fontId="1" fillId="4" borderId="37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left" vertical="center"/>
    </xf>
    <xf numFmtId="3" fontId="1" fillId="4" borderId="48" xfId="0" applyNumberFormat="1" applyFont="1" applyFill="1" applyBorder="1" applyAlignment="1">
      <alignment horizontal="center" vertical="center"/>
    </xf>
    <xf numFmtId="164" fontId="3" fillId="4" borderId="36" xfId="0" applyNumberFormat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  <color rgb="FFCCFF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51132" cy="23148"/>
    <xdr:sp macro="" textlink="">
      <xdr:nvSpPr>
        <xdr:cNvPr id="5121" name="Текст 5"/>
        <xdr:cNvSpPr txBox="1">
          <a:spLocks noChangeArrowheads="1"/>
        </xdr:cNvSpPr>
      </xdr:nvSpPr>
      <xdr:spPr bwMode="auto">
        <a:xfrm>
          <a:off x="2533650" y="5962650"/>
          <a:ext cx="151132" cy="23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oneCellAnchor>
  <xdr:twoCellAnchor editAs="oneCell">
    <xdr:from>
      <xdr:col>10</xdr:col>
      <xdr:colOff>0</xdr:colOff>
      <xdr:row>4</xdr:row>
      <xdr:rowOff>7620</xdr:rowOff>
    </xdr:from>
    <xdr:to>
      <xdr:col>10</xdr:col>
      <xdr:colOff>76200</xdr:colOff>
      <xdr:row>5</xdr:row>
      <xdr:rowOff>15240</xdr:rowOff>
    </xdr:to>
    <xdr:sp macro="" textlink="">
      <xdr:nvSpPr>
        <xdr:cNvPr id="35627" name="Text Box 4"/>
        <xdr:cNvSpPr txBox="1">
          <a:spLocks noChangeArrowheads="1"/>
        </xdr:cNvSpPr>
      </xdr:nvSpPr>
      <xdr:spPr bwMode="auto">
        <a:xfrm>
          <a:off x="5212080" y="9220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2066925</xdr:colOff>
      <xdr:row>30</xdr:row>
      <xdr:rowOff>0</xdr:rowOff>
    </xdr:from>
    <xdr:to>
      <xdr:col>2</xdr:col>
      <xdr:colOff>2143125</xdr:colOff>
      <xdr:row>31</xdr:row>
      <xdr:rowOff>11430</xdr:rowOff>
    </xdr:to>
    <xdr:sp macro="" textlink="">
      <xdr:nvSpPr>
        <xdr:cNvPr id="35628" name="Text Box 94"/>
        <xdr:cNvSpPr txBox="1">
          <a:spLocks noChangeArrowheads="1"/>
        </xdr:cNvSpPr>
      </xdr:nvSpPr>
      <xdr:spPr bwMode="auto">
        <a:xfrm>
          <a:off x="2066925" y="2951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76200</xdr:colOff>
      <xdr:row>31</xdr:row>
      <xdr:rowOff>11430</xdr:rowOff>
    </xdr:to>
    <xdr:sp macro="" textlink="">
      <xdr:nvSpPr>
        <xdr:cNvPr id="35631" name="Text Box 178"/>
        <xdr:cNvSpPr txBox="1">
          <a:spLocks noChangeArrowheads="1"/>
        </xdr:cNvSpPr>
      </xdr:nvSpPr>
      <xdr:spPr bwMode="auto">
        <a:xfrm>
          <a:off x="4000500" y="2352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30</xdr:row>
      <xdr:rowOff>0</xdr:rowOff>
    </xdr:from>
    <xdr:to>
      <xdr:col>2</xdr:col>
      <xdr:colOff>104775</xdr:colOff>
      <xdr:row>31</xdr:row>
      <xdr:rowOff>11430</xdr:rowOff>
    </xdr:to>
    <xdr:sp macro="" textlink="">
      <xdr:nvSpPr>
        <xdr:cNvPr id="35632" name="Text Box 181"/>
        <xdr:cNvSpPr txBox="1">
          <a:spLocks noChangeArrowheads="1"/>
        </xdr:cNvSpPr>
      </xdr:nvSpPr>
      <xdr:spPr bwMode="auto">
        <a:xfrm>
          <a:off x="28575" y="2951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30</xdr:row>
      <xdr:rowOff>0</xdr:rowOff>
    </xdr:from>
    <xdr:to>
      <xdr:col>2</xdr:col>
      <xdr:colOff>104775</xdr:colOff>
      <xdr:row>31</xdr:row>
      <xdr:rowOff>11430</xdr:rowOff>
    </xdr:to>
    <xdr:sp macro="" textlink="">
      <xdr:nvSpPr>
        <xdr:cNvPr id="35633" name="Text Box 291"/>
        <xdr:cNvSpPr txBox="1">
          <a:spLocks noChangeArrowheads="1"/>
        </xdr:cNvSpPr>
      </xdr:nvSpPr>
      <xdr:spPr bwMode="auto">
        <a:xfrm>
          <a:off x="28575" y="2951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76200</xdr:colOff>
      <xdr:row>31</xdr:row>
      <xdr:rowOff>11430</xdr:rowOff>
    </xdr:to>
    <xdr:sp macro="" textlink="">
      <xdr:nvSpPr>
        <xdr:cNvPr id="35634" name="Text Box 96"/>
        <xdr:cNvSpPr txBox="1">
          <a:spLocks noChangeArrowheads="1"/>
        </xdr:cNvSpPr>
      </xdr:nvSpPr>
      <xdr:spPr bwMode="auto">
        <a:xfrm>
          <a:off x="2533650" y="2951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76200</xdr:colOff>
      <xdr:row>31</xdr:row>
      <xdr:rowOff>11430</xdr:rowOff>
    </xdr:to>
    <xdr:sp macro="" textlink="">
      <xdr:nvSpPr>
        <xdr:cNvPr id="35635" name="Text Box 181"/>
        <xdr:cNvSpPr txBox="1">
          <a:spLocks noChangeArrowheads="1"/>
        </xdr:cNvSpPr>
      </xdr:nvSpPr>
      <xdr:spPr bwMode="auto">
        <a:xfrm>
          <a:off x="2533650" y="29517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36" name="Text Box 4"/>
        <xdr:cNvSpPr txBox="1">
          <a:spLocks noChangeArrowheads="1"/>
        </xdr:cNvSpPr>
      </xdr:nvSpPr>
      <xdr:spPr bwMode="auto">
        <a:xfrm>
          <a:off x="2533650" y="1049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42" name="Text Box 4"/>
        <xdr:cNvSpPr txBox="1">
          <a:spLocks noChangeArrowheads="1"/>
        </xdr:cNvSpPr>
      </xdr:nvSpPr>
      <xdr:spPr bwMode="auto">
        <a:xfrm>
          <a:off x="2533650" y="1211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43" name="Text Box 4"/>
        <xdr:cNvSpPr txBox="1">
          <a:spLocks noChangeArrowheads="1"/>
        </xdr:cNvSpPr>
      </xdr:nvSpPr>
      <xdr:spPr bwMode="auto">
        <a:xfrm>
          <a:off x="2533650" y="1243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44" name="Text Box 4"/>
        <xdr:cNvSpPr txBox="1">
          <a:spLocks noChangeArrowheads="1"/>
        </xdr:cNvSpPr>
      </xdr:nvSpPr>
      <xdr:spPr bwMode="auto">
        <a:xfrm>
          <a:off x="2533650" y="12925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45" name="Text Box 4"/>
        <xdr:cNvSpPr txBox="1">
          <a:spLocks noChangeArrowheads="1"/>
        </xdr:cNvSpPr>
      </xdr:nvSpPr>
      <xdr:spPr bwMode="auto">
        <a:xfrm>
          <a:off x="2533650" y="1324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46" name="Text Box 4"/>
        <xdr:cNvSpPr txBox="1">
          <a:spLocks noChangeArrowheads="1"/>
        </xdr:cNvSpPr>
      </xdr:nvSpPr>
      <xdr:spPr bwMode="auto">
        <a:xfrm>
          <a:off x="2533650" y="1357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48" name="Text Box 4"/>
        <xdr:cNvSpPr txBox="1">
          <a:spLocks noChangeArrowheads="1"/>
        </xdr:cNvSpPr>
      </xdr:nvSpPr>
      <xdr:spPr bwMode="auto">
        <a:xfrm>
          <a:off x="2533650" y="1438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1" name="Text Box 4"/>
        <xdr:cNvSpPr txBox="1">
          <a:spLocks noChangeArrowheads="1"/>
        </xdr:cNvSpPr>
      </xdr:nvSpPr>
      <xdr:spPr bwMode="auto">
        <a:xfrm>
          <a:off x="2533650" y="14887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2" name="Text Box 4"/>
        <xdr:cNvSpPr txBox="1">
          <a:spLocks noChangeArrowheads="1"/>
        </xdr:cNvSpPr>
      </xdr:nvSpPr>
      <xdr:spPr bwMode="auto">
        <a:xfrm>
          <a:off x="2533650" y="14887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3" name="Text Box 4"/>
        <xdr:cNvSpPr txBox="1">
          <a:spLocks noChangeArrowheads="1"/>
        </xdr:cNvSpPr>
      </xdr:nvSpPr>
      <xdr:spPr bwMode="auto">
        <a:xfrm>
          <a:off x="2533650" y="14868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4" name="Text Box 4"/>
        <xdr:cNvSpPr txBox="1">
          <a:spLocks noChangeArrowheads="1"/>
        </xdr:cNvSpPr>
      </xdr:nvSpPr>
      <xdr:spPr bwMode="auto">
        <a:xfrm>
          <a:off x="2533650" y="12601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5" name="Text Box 4"/>
        <xdr:cNvSpPr txBox="1">
          <a:spLocks noChangeArrowheads="1"/>
        </xdr:cNvSpPr>
      </xdr:nvSpPr>
      <xdr:spPr bwMode="auto">
        <a:xfrm>
          <a:off x="2533650" y="12925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6" name="Text Box 4"/>
        <xdr:cNvSpPr txBox="1">
          <a:spLocks noChangeArrowheads="1"/>
        </xdr:cNvSpPr>
      </xdr:nvSpPr>
      <xdr:spPr bwMode="auto">
        <a:xfrm>
          <a:off x="2533650" y="13249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7" name="Text Box 4"/>
        <xdr:cNvSpPr txBox="1">
          <a:spLocks noChangeArrowheads="1"/>
        </xdr:cNvSpPr>
      </xdr:nvSpPr>
      <xdr:spPr bwMode="auto">
        <a:xfrm>
          <a:off x="2533650" y="1357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8" name="Text Box 4"/>
        <xdr:cNvSpPr txBox="1">
          <a:spLocks noChangeArrowheads="1"/>
        </xdr:cNvSpPr>
      </xdr:nvSpPr>
      <xdr:spPr bwMode="auto">
        <a:xfrm>
          <a:off x="2533650" y="1389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59" name="Text Box 4"/>
        <xdr:cNvSpPr txBox="1">
          <a:spLocks noChangeArrowheads="1"/>
        </xdr:cNvSpPr>
      </xdr:nvSpPr>
      <xdr:spPr bwMode="auto">
        <a:xfrm>
          <a:off x="2533650" y="13896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0" name="Text Box 4"/>
        <xdr:cNvSpPr txBox="1">
          <a:spLocks noChangeArrowheads="1"/>
        </xdr:cNvSpPr>
      </xdr:nvSpPr>
      <xdr:spPr bwMode="auto">
        <a:xfrm>
          <a:off x="2533650" y="1405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2" name="Text Box 4"/>
        <xdr:cNvSpPr txBox="1">
          <a:spLocks noChangeArrowheads="1"/>
        </xdr:cNvSpPr>
      </xdr:nvSpPr>
      <xdr:spPr bwMode="auto">
        <a:xfrm>
          <a:off x="2533650" y="1438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3" name="Text Box 4"/>
        <xdr:cNvSpPr txBox="1">
          <a:spLocks noChangeArrowheads="1"/>
        </xdr:cNvSpPr>
      </xdr:nvSpPr>
      <xdr:spPr bwMode="auto">
        <a:xfrm>
          <a:off x="2533650" y="1438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4" name="Text Box 4"/>
        <xdr:cNvSpPr txBox="1">
          <a:spLocks noChangeArrowheads="1"/>
        </xdr:cNvSpPr>
      </xdr:nvSpPr>
      <xdr:spPr bwMode="auto">
        <a:xfrm>
          <a:off x="2533650" y="1454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5" name="Text Box 4"/>
        <xdr:cNvSpPr txBox="1">
          <a:spLocks noChangeArrowheads="1"/>
        </xdr:cNvSpPr>
      </xdr:nvSpPr>
      <xdr:spPr bwMode="auto">
        <a:xfrm>
          <a:off x="2533650" y="1470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6" name="Text Box 4"/>
        <xdr:cNvSpPr txBox="1">
          <a:spLocks noChangeArrowheads="1"/>
        </xdr:cNvSpPr>
      </xdr:nvSpPr>
      <xdr:spPr bwMode="auto">
        <a:xfrm>
          <a:off x="2533650" y="14544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7" name="Text Box 4"/>
        <xdr:cNvSpPr txBox="1">
          <a:spLocks noChangeArrowheads="1"/>
        </xdr:cNvSpPr>
      </xdr:nvSpPr>
      <xdr:spPr bwMode="auto">
        <a:xfrm>
          <a:off x="2533650" y="807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8" name="Text Box 4"/>
        <xdr:cNvSpPr txBox="1">
          <a:spLocks noChangeArrowheads="1"/>
        </xdr:cNvSpPr>
      </xdr:nvSpPr>
      <xdr:spPr bwMode="auto">
        <a:xfrm>
          <a:off x="2533650" y="840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69" name="Text Box 4"/>
        <xdr:cNvSpPr txBox="1">
          <a:spLocks noChangeArrowheads="1"/>
        </xdr:cNvSpPr>
      </xdr:nvSpPr>
      <xdr:spPr bwMode="auto">
        <a:xfrm>
          <a:off x="2533650" y="872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70" name="Text Box 4"/>
        <xdr:cNvSpPr txBox="1">
          <a:spLocks noChangeArrowheads="1"/>
        </xdr:cNvSpPr>
      </xdr:nvSpPr>
      <xdr:spPr bwMode="auto">
        <a:xfrm>
          <a:off x="2533650" y="904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71" name="Text Box 4"/>
        <xdr:cNvSpPr txBox="1">
          <a:spLocks noChangeArrowheads="1"/>
        </xdr:cNvSpPr>
      </xdr:nvSpPr>
      <xdr:spPr bwMode="auto">
        <a:xfrm>
          <a:off x="2533650" y="937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10</xdr:col>
      <xdr:colOff>76200</xdr:colOff>
      <xdr:row>5</xdr:row>
      <xdr:rowOff>7620</xdr:rowOff>
    </xdr:to>
    <xdr:sp macro="" textlink="">
      <xdr:nvSpPr>
        <xdr:cNvPr id="35672" name="Text Box 4"/>
        <xdr:cNvSpPr txBox="1">
          <a:spLocks noChangeArrowheads="1"/>
        </xdr:cNvSpPr>
      </xdr:nvSpPr>
      <xdr:spPr bwMode="auto">
        <a:xfrm>
          <a:off x="2533650" y="969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2533650" y="17316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2533650" y="1764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2533650" y="17649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44" name="Text Box 4"/>
        <xdr:cNvSpPr txBox="1">
          <a:spLocks noChangeArrowheads="1"/>
        </xdr:cNvSpPr>
      </xdr:nvSpPr>
      <xdr:spPr bwMode="auto">
        <a:xfrm>
          <a:off x="2533650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533650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2533650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2533650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2533650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2533650" y="10163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2533650" y="1216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2533650" y="1216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2533650" y="1216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2533650" y="12163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7" name="Text Box 4"/>
        <xdr:cNvSpPr txBox="1">
          <a:spLocks noChangeArrowheads="1"/>
        </xdr:cNvSpPr>
      </xdr:nvSpPr>
      <xdr:spPr bwMode="auto">
        <a:xfrm>
          <a:off x="2533650" y="13630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2533650" y="13630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7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80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</xdr:row>
      <xdr:rowOff>0</xdr:rowOff>
    </xdr:from>
    <xdr:ext cx="76200" cy="200025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2533650" y="1396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2533650" y="17459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2533650" y="17459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2066925</xdr:colOff>
      <xdr:row>31</xdr:row>
      <xdr:rowOff>0</xdr:rowOff>
    </xdr:from>
    <xdr:ext cx="76200" cy="200025"/>
    <xdr:sp macro="" textlink="">
      <xdr:nvSpPr>
        <xdr:cNvPr id="89" name="Text Box 94"/>
        <xdr:cNvSpPr txBox="1">
          <a:spLocks noChangeArrowheads="1"/>
        </xdr:cNvSpPr>
      </xdr:nvSpPr>
      <xdr:spPr bwMode="auto">
        <a:xfrm>
          <a:off x="2066925" y="3154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31</xdr:row>
      <xdr:rowOff>0</xdr:rowOff>
    </xdr:from>
    <xdr:ext cx="76200" cy="200025"/>
    <xdr:sp macro="" textlink="">
      <xdr:nvSpPr>
        <xdr:cNvPr id="90" name="Text Box 178"/>
        <xdr:cNvSpPr txBox="1">
          <a:spLocks noChangeArrowheads="1"/>
        </xdr:cNvSpPr>
      </xdr:nvSpPr>
      <xdr:spPr bwMode="auto">
        <a:xfrm>
          <a:off x="28575" y="3154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31</xdr:row>
      <xdr:rowOff>0</xdr:rowOff>
    </xdr:from>
    <xdr:ext cx="76200" cy="200025"/>
    <xdr:sp macro="" textlink="">
      <xdr:nvSpPr>
        <xdr:cNvPr id="91" name="Text Box 181"/>
        <xdr:cNvSpPr txBox="1">
          <a:spLocks noChangeArrowheads="1"/>
        </xdr:cNvSpPr>
      </xdr:nvSpPr>
      <xdr:spPr bwMode="auto">
        <a:xfrm>
          <a:off x="28575" y="3154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31</xdr:row>
      <xdr:rowOff>0</xdr:rowOff>
    </xdr:from>
    <xdr:ext cx="76200" cy="200025"/>
    <xdr:sp macro="" textlink="">
      <xdr:nvSpPr>
        <xdr:cNvPr id="92" name="Text Box 291"/>
        <xdr:cNvSpPr txBox="1">
          <a:spLocks noChangeArrowheads="1"/>
        </xdr:cNvSpPr>
      </xdr:nvSpPr>
      <xdr:spPr bwMode="auto">
        <a:xfrm>
          <a:off x="28575" y="3154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6200" cy="200025"/>
    <xdr:sp macro="" textlink="">
      <xdr:nvSpPr>
        <xdr:cNvPr id="93" name="Text Box 96"/>
        <xdr:cNvSpPr txBox="1">
          <a:spLocks noChangeArrowheads="1"/>
        </xdr:cNvSpPr>
      </xdr:nvSpPr>
      <xdr:spPr bwMode="auto">
        <a:xfrm>
          <a:off x="2533650" y="3154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6200" cy="200025"/>
    <xdr:sp macro="" textlink="">
      <xdr:nvSpPr>
        <xdr:cNvPr id="94" name="Text Box 181"/>
        <xdr:cNvSpPr txBox="1">
          <a:spLocks noChangeArrowheads="1"/>
        </xdr:cNvSpPr>
      </xdr:nvSpPr>
      <xdr:spPr bwMode="auto">
        <a:xfrm>
          <a:off x="2533650" y="3154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2533650" y="3139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2533650" y="3139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6200" cy="200025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2533650" y="17459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6200" cy="200025"/>
    <xdr:sp macro="" textlink="">
      <xdr:nvSpPr>
        <xdr:cNvPr id="98" name="Text Box 4"/>
        <xdr:cNvSpPr txBox="1">
          <a:spLocks noChangeArrowheads="1"/>
        </xdr:cNvSpPr>
      </xdr:nvSpPr>
      <xdr:spPr bwMode="auto">
        <a:xfrm>
          <a:off x="2533650" y="17459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6200" cy="200025"/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2533650" y="31594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6200" cy="200025"/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2533650" y="31594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2066925</xdr:colOff>
      <xdr:row>30</xdr:row>
      <xdr:rowOff>0</xdr:rowOff>
    </xdr:from>
    <xdr:ext cx="76200" cy="200025"/>
    <xdr:sp macro="" textlink="">
      <xdr:nvSpPr>
        <xdr:cNvPr id="101" name="Text Box 94"/>
        <xdr:cNvSpPr txBox="1">
          <a:spLocks noChangeArrowheads="1"/>
        </xdr:cNvSpPr>
      </xdr:nvSpPr>
      <xdr:spPr bwMode="auto">
        <a:xfrm>
          <a:off x="2066925" y="1372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02" name="Text Box 178"/>
        <xdr:cNvSpPr txBox="1">
          <a:spLocks noChangeArrowheads="1"/>
        </xdr:cNvSpPr>
      </xdr:nvSpPr>
      <xdr:spPr bwMode="auto">
        <a:xfrm>
          <a:off x="28575" y="1372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03" name="Text Box 181"/>
        <xdr:cNvSpPr txBox="1">
          <a:spLocks noChangeArrowheads="1"/>
        </xdr:cNvSpPr>
      </xdr:nvSpPr>
      <xdr:spPr bwMode="auto">
        <a:xfrm>
          <a:off x="28575" y="1372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04" name="Text Box 291"/>
        <xdr:cNvSpPr txBox="1">
          <a:spLocks noChangeArrowheads="1"/>
        </xdr:cNvSpPr>
      </xdr:nvSpPr>
      <xdr:spPr bwMode="auto">
        <a:xfrm>
          <a:off x="28575" y="1372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05" name="Text Box 96"/>
        <xdr:cNvSpPr txBox="1">
          <a:spLocks noChangeArrowheads="1"/>
        </xdr:cNvSpPr>
      </xdr:nvSpPr>
      <xdr:spPr bwMode="auto">
        <a:xfrm>
          <a:off x="2533650" y="1372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06" name="Text Box 181"/>
        <xdr:cNvSpPr txBox="1">
          <a:spLocks noChangeArrowheads="1"/>
        </xdr:cNvSpPr>
      </xdr:nvSpPr>
      <xdr:spPr bwMode="auto">
        <a:xfrm>
          <a:off x="2533650" y="13725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2533650" y="1357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2533650" y="1357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51132" cy="23148"/>
    <xdr:sp macro="" textlink="">
      <xdr:nvSpPr>
        <xdr:cNvPr id="109" name="Текст 5"/>
        <xdr:cNvSpPr txBox="1">
          <a:spLocks noChangeArrowheads="1"/>
        </xdr:cNvSpPr>
      </xdr:nvSpPr>
      <xdr:spPr bwMode="auto">
        <a:xfrm>
          <a:off x="2533650" y="1476375"/>
          <a:ext cx="151132" cy="23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3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6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3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6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5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6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5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6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2533650" y="1476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2066925</xdr:colOff>
      <xdr:row>30</xdr:row>
      <xdr:rowOff>0</xdr:rowOff>
    </xdr:from>
    <xdr:ext cx="76200" cy="200025"/>
    <xdr:sp macro="" textlink="">
      <xdr:nvSpPr>
        <xdr:cNvPr id="182" name="Text Box 94"/>
        <xdr:cNvSpPr txBox="1">
          <a:spLocks noChangeArrowheads="1"/>
        </xdr:cNvSpPr>
      </xdr:nvSpPr>
      <xdr:spPr bwMode="auto">
        <a:xfrm>
          <a:off x="206692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83" name="Text Box 178"/>
        <xdr:cNvSpPr txBox="1">
          <a:spLocks noChangeArrowheads="1"/>
        </xdr:cNvSpPr>
      </xdr:nvSpPr>
      <xdr:spPr bwMode="auto">
        <a:xfrm>
          <a:off x="2857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84" name="Text Box 181"/>
        <xdr:cNvSpPr txBox="1">
          <a:spLocks noChangeArrowheads="1"/>
        </xdr:cNvSpPr>
      </xdr:nvSpPr>
      <xdr:spPr bwMode="auto">
        <a:xfrm>
          <a:off x="2857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85" name="Text Box 291"/>
        <xdr:cNvSpPr txBox="1">
          <a:spLocks noChangeArrowheads="1"/>
        </xdr:cNvSpPr>
      </xdr:nvSpPr>
      <xdr:spPr bwMode="auto">
        <a:xfrm>
          <a:off x="2857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86" name="Text Box 96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87" name="Text Box 181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2066925</xdr:colOff>
      <xdr:row>30</xdr:row>
      <xdr:rowOff>0</xdr:rowOff>
    </xdr:from>
    <xdr:ext cx="76200" cy="200025"/>
    <xdr:sp macro="" textlink="">
      <xdr:nvSpPr>
        <xdr:cNvPr id="192" name="Text Box 94"/>
        <xdr:cNvSpPr txBox="1">
          <a:spLocks noChangeArrowheads="1"/>
        </xdr:cNvSpPr>
      </xdr:nvSpPr>
      <xdr:spPr bwMode="auto">
        <a:xfrm>
          <a:off x="206692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93" name="Text Box 178"/>
        <xdr:cNvSpPr txBox="1">
          <a:spLocks noChangeArrowheads="1"/>
        </xdr:cNvSpPr>
      </xdr:nvSpPr>
      <xdr:spPr bwMode="auto">
        <a:xfrm>
          <a:off x="2857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94" name="Text Box 181"/>
        <xdr:cNvSpPr txBox="1">
          <a:spLocks noChangeArrowheads="1"/>
        </xdr:cNvSpPr>
      </xdr:nvSpPr>
      <xdr:spPr bwMode="auto">
        <a:xfrm>
          <a:off x="2857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195" name="Text Box 291"/>
        <xdr:cNvSpPr txBox="1">
          <a:spLocks noChangeArrowheads="1"/>
        </xdr:cNvSpPr>
      </xdr:nvSpPr>
      <xdr:spPr bwMode="auto">
        <a:xfrm>
          <a:off x="28575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96" name="Text Box 96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97" name="Text Box 181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19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51132" cy="23148"/>
    <xdr:sp macro="" textlink="">
      <xdr:nvSpPr>
        <xdr:cNvPr id="200" name="Текст 5"/>
        <xdr:cNvSpPr txBox="1">
          <a:spLocks noChangeArrowheads="1"/>
        </xdr:cNvSpPr>
      </xdr:nvSpPr>
      <xdr:spPr bwMode="auto">
        <a:xfrm>
          <a:off x="2533650" y="21907500"/>
          <a:ext cx="151132" cy="23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4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5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2533650" y="2190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2066925</xdr:colOff>
      <xdr:row>30</xdr:row>
      <xdr:rowOff>0</xdr:rowOff>
    </xdr:from>
    <xdr:ext cx="76200" cy="200025"/>
    <xdr:sp macro="" textlink="">
      <xdr:nvSpPr>
        <xdr:cNvPr id="273" name="Text Box 94"/>
        <xdr:cNvSpPr txBox="1">
          <a:spLocks noChangeArrowheads="1"/>
        </xdr:cNvSpPr>
      </xdr:nvSpPr>
      <xdr:spPr bwMode="auto">
        <a:xfrm>
          <a:off x="2066925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74" name="Text Box 178"/>
        <xdr:cNvSpPr txBox="1">
          <a:spLocks noChangeArrowheads="1"/>
        </xdr:cNvSpPr>
      </xdr:nvSpPr>
      <xdr:spPr bwMode="auto">
        <a:xfrm>
          <a:off x="4000500" y="2352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275" name="Text Box 181"/>
        <xdr:cNvSpPr txBox="1">
          <a:spLocks noChangeArrowheads="1"/>
        </xdr:cNvSpPr>
      </xdr:nvSpPr>
      <xdr:spPr bwMode="auto">
        <a:xfrm>
          <a:off x="28575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276" name="Text Box 291"/>
        <xdr:cNvSpPr txBox="1">
          <a:spLocks noChangeArrowheads="1"/>
        </xdr:cNvSpPr>
      </xdr:nvSpPr>
      <xdr:spPr bwMode="auto">
        <a:xfrm>
          <a:off x="28575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77" name="Text Box 96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78" name="Text Box 181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2066925</xdr:colOff>
      <xdr:row>30</xdr:row>
      <xdr:rowOff>0</xdr:rowOff>
    </xdr:from>
    <xdr:ext cx="76200" cy="200025"/>
    <xdr:sp macro="" textlink="">
      <xdr:nvSpPr>
        <xdr:cNvPr id="283" name="Text Box 94"/>
        <xdr:cNvSpPr txBox="1">
          <a:spLocks noChangeArrowheads="1"/>
        </xdr:cNvSpPr>
      </xdr:nvSpPr>
      <xdr:spPr bwMode="auto">
        <a:xfrm>
          <a:off x="2066925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284" name="Text Box 178"/>
        <xdr:cNvSpPr txBox="1">
          <a:spLocks noChangeArrowheads="1"/>
        </xdr:cNvSpPr>
      </xdr:nvSpPr>
      <xdr:spPr bwMode="auto">
        <a:xfrm>
          <a:off x="28575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285" name="Text Box 181"/>
        <xdr:cNvSpPr txBox="1">
          <a:spLocks noChangeArrowheads="1"/>
        </xdr:cNvSpPr>
      </xdr:nvSpPr>
      <xdr:spPr bwMode="auto">
        <a:xfrm>
          <a:off x="28575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28575</xdr:colOff>
      <xdr:row>30</xdr:row>
      <xdr:rowOff>0</xdr:rowOff>
    </xdr:from>
    <xdr:ext cx="76200" cy="200025"/>
    <xdr:sp macro="" textlink="">
      <xdr:nvSpPr>
        <xdr:cNvPr id="286" name="Text Box 291"/>
        <xdr:cNvSpPr txBox="1">
          <a:spLocks noChangeArrowheads="1"/>
        </xdr:cNvSpPr>
      </xdr:nvSpPr>
      <xdr:spPr bwMode="auto">
        <a:xfrm>
          <a:off x="28575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87" name="Text Box 96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88" name="Text Box 181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51132" cy="23148"/>
    <xdr:sp macro="" textlink="">
      <xdr:nvSpPr>
        <xdr:cNvPr id="291" name="Текст 5"/>
        <xdr:cNvSpPr txBox="1">
          <a:spLocks noChangeArrowheads="1"/>
        </xdr:cNvSpPr>
      </xdr:nvSpPr>
      <xdr:spPr bwMode="auto">
        <a:xfrm>
          <a:off x="2533650" y="23431500"/>
          <a:ext cx="151132" cy="23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22860" rIns="0" bIns="0" anchor="t" upright="1">
          <a:spAutoFit/>
        </a:bodyPr>
        <a:lstStyle/>
        <a:p>
          <a:pPr algn="r" rtl="0">
            <a:defRPr sz="1000"/>
          </a:pPr>
          <a:endParaRPr lang="ru-RU" sz="9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5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6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0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1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4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3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5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61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6200" cy="200025"/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2533650" y="2343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rtner@tekab.ru" TargetMode="External"/><Relationship Id="rId1" Type="http://schemas.openxmlformats.org/officeDocument/2006/relationships/hyperlink" Target="https://tekab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pane ySplit="4" topLeftCell="A5" activePane="bottomLeft" state="frozenSplit"/>
      <selection pane="bottomLeft" activeCell="H26" sqref="H26"/>
    </sheetView>
  </sheetViews>
  <sheetFormatPr defaultRowHeight="12.75" x14ac:dyDescent="0.2"/>
  <cols>
    <col min="1" max="1" width="12.7109375" customWidth="1"/>
    <col min="2" max="2" width="11.140625" customWidth="1"/>
    <col min="3" max="3" width="39.7109375" customWidth="1"/>
    <col min="4" max="4" width="19.7109375" customWidth="1"/>
    <col min="5" max="5" width="12.5703125" customWidth="1"/>
    <col min="6" max="6" width="7.7109375" customWidth="1"/>
    <col min="7" max="7" width="7.85546875" customWidth="1"/>
    <col min="8" max="9" width="8.42578125" customWidth="1"/>
    <col min="10" max="10" width="10.140625" customWidth="1"/>
    <col min="11" max="11" width="11.85546875" customWidth="1"/>
    <col min="12" max="12" width="11.5703125" customWidth="1"/>
  </cols>
  <sheetData>
    <row r="1" spans="1:13" ht="22.5" customHeight="1" thickBot="1" x14ac:dyDescent="0.25">
      <c r="A1" s="147" t="s">
        <v>78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3" ht="18" customHeight="1" thickTop="1" thickBot="1" x14ac:dyDescent="0.25">
      <c r="A2" s="135" t="s">
        <v>46</v>
      </c>
      <c r="B2" s="135" t="s">
        <v>37</v>
      </c>
      <c r="C2" s="150" t="s">
        <v>21</v>
      </c>
      <c r="D2" s="140" t="s">
        <v>22</v>
      </c>
      <c r="E2" s="140" t="s">
        <v>20</v>
      </c>
      <c r="F2" s="58"/>
      <c r="G2" s="58"/>
      <c r="H2" s="58"/>
      <c r="I2" s="58"/>
      <c r="J2" s="148" t="s">
        <v>15</v>
      </c>
      <c r="K2" s="133" t="s">
        <v>12</v>
      </c>
      <c r="L2" s="134"/>
    </row>
    <row r="3" spans="1:13" s="1" customFormat="1" ht="15.75" customHeight="1" thickTop="1" x14ac:dyDescent="0.2">
      <c r="A3" s="146"/>
      <c r="B3" s="146"/>
      <c r="C3" s="151"/>
      <c r="D3" s="141"/>
      <c r="E3" s="141"/>
      <c r="F3" s="144" t="s">
        <v>67</v>
      </c>
      <c r="G3" s="144" t="s">
        <v>67</v>
      </c>
      <c r="H3" s="144" t="s">
        <v>67</v>
      </c>
      <c r="I3" s="144" t="s">
        <v>67</v>
      </c>
      <c r="J3" s="149"/>
      <c r="K3" s="135" t="s">
        <v>5</v>
      </c>
      <c r="L3" s="135" t="s">
        <v>0</v>
      </c>
    </row>
    <row r="4" spans="1:13" s="1" customFormat="1" ht="16.5" customHeight="1" thickBot="1" x14ac:dyDescent="0.25">
      <c r="A4" s="136"/>
      <c r="B4" s="136"/>
      <c r="C4" s="151"/>
      <c r="D4" s="142"/>
      <c r="E4" s="142"/>
      <c r="F4" s="145"/>
      <c r="G4" s="145"/>
      <c r="H4" s="145"/>
      <c r="I4" s="145"/>
      <c r="J4" s="149"/>
      <c r="K4" s="136"/>
      <c r="L4" s="136"/>
    </row>
    <row r="5" spans="1:13" s="2" customFormat="1" ht="15" customHeight="1" thickBot="1" x14ac:dyDescent="0.25">
      <c r="A5" s="27"/>
      <c r="B5" s="28"/>
      <c r="C5" s="138" t="s">
        <v>19</v>
      </c>
      <c r="D5" s="138"/>
      <c r="E5" s="138"/>
      <c r="F5" s="138"/>
      <c r="G5" s="138"/>
      <c r="H5" s="138"/>
      <c r="I5" s="138"/>
      <c r="J5" s="139"/>
      <c r="K5" s="29"/>
      <c r="L5" s="30"/>
    </row>
    <row r="6" spans="1:13" s="2" customFormat="1" ht="15" customHeight="1" thickBot="1" x14ac:dyDescent="0.25">
      <c r="A6" s="64" t="s">
        <v>47</v>
      </c>
      <c r="B6" s="65" t="s">
        <v>38</v>
      </c>
      <c r="C6" s="17" t="s">
        <v>69</v>
      </c>
      <c r="D6" s="15" t="s">
        <v>34</v>
      </c>
      <c r="E6" s="15">
        <f>395+100</f>
        <v>495</v>
      </c>
      <c r="F6" s="15"/>
      <c r="G6" s="15"/>
      <c r="H6" s="15"/>
      <c r="I6" s="15"/>
      <c r="J6" s="16">
        <f>3000-SUM(E6:I6)</f>
        <v>2505</v>
      </c>
      <c r="K6" s="14">
        <v>305</v>
      </c>
      <c r="L6" s="14">
        <v>610</v>
      </c>
      <c r="M6" s="2" t="s">
        <v>65</v>
      </c>
    </row>
    <row r="7" spans="1:13" s="2" customFormat="1" ht="15" customHeight="1" thickBot="1" x14ac:dyDescent="0.25">
      <c r="A7" s="66"/>
      <c r="B7" s="67"/>
      <c r="C7" s="130" t="s">
        <v>13</v>
      </c>
      <c r="D7" s="130"/>
      <c r="E7" s="130"/>
      <c r="F7" s="130"/>
      <c r="G7" s="130"/>
      <c r="H7" s="130"/>
      <c r="I7" s="130"/>
      <c r="J7" s="137"/>
      <c r="K7" s="26"/>
      <c r="L7" s="13"/>
    </row>
    <row r="8" spans="1:13" s="2" customFormat="1" ht="15" customHeight="1" x14ac:dyDescent="0.2">
      <c r="A8" s="68" t="s">
        <v>48</v>
      </c>
      <c r="B8" s="69"/>
      <c r="C8" s="18" t="s">
        <v>70</v>
      </c>
      <c r="D8" s="32" t="s">
        <v>23</v>
      </c>
      <c r="E8" s="32"/>
      <c r="F8" s="32"/>
      <c r="G8" s="32"/>
      <c r="H8" s="32"/>
      <c r="I8" s="32"/>
      <c r="J8" s="33">
        <f>500-SUM(E8:I8)</f>
        <v>500</v>
      </c>
      <c r="K8" s="34">
        <v>220</v>
      </c>
      <c r="L8" s="34">
        <v>440</v>
      </c>
    </row>
    <row r="9" spans="1:13" s="2" customFormat="1" ht="15" customHeight="1" x14ac:dyDescent="0.2">
      <c r="A9" s="70" t="s">
        <v>49</v>
      </c>
      <c r="B9" s="71"/>
      <c r="C9" s="79" t="s">
        <v>1</v>
      </c>
      <c r="D9" s="35" t="s">
        <v>24</v>
      </c>
      <c r="E9" s="35">
        <f>102</f>
        <v>102</v>
      </c>
      <c r="F9" s="35"/>
      <c r="G9" s="35"/>
      <c r="H9" s="35"/>
      <c r="I9" s="35"/>
      <c r="J9" s="36">
        <f>1500-SUM(E9:I9)</f>
        <v>1398</v>
      </c>
      <c r="K9" s="37">
        <v>225</v>
      </c>
      <c r="L9" s="37">
        <v>450</v>
      </c>
    </row>
    <row r="10" spans="1:13" s="2" customFormat="1" ht="15" customHeight="1" thickBot="1" x14ac:dyDescent="0.25">
      <c r="A10" s="72"/>
      <c r="B10" s="73"/>
      <c r="C10" s="21" t="s">
        <v>71</v>
      </c>
      <c r="D10" s="38" t="s">
        <v>25</v>
      </c>
      <c r="E10" s="38"/>
      <c r="F10" s="38"/>
      <c r="G10" s="38"/>
      <c r="H10" s="38"/>
      <c r="I10" s="38"/>
      <c r="J10" s="39">
        <f>500-SUM(E10:I10)</f>
        <v>500</v>
      </c>
      <c r="K10" s="40">
        <v>230</v>
      </c>
      <c r="L10" s="40">
        <v>460</v>
      </c>
    </row>
    <row r="11" spans="1:13" s="2" customFormat="1" ht="15" customHeight="1" thickBot="1" x14ac:dyDescent="0.25">
      <c r="A11" s="66"/>
      <c r="B11" s="67"/>
      <c r="C11" s="130" t="s">
        <v>18</v>
      </c>
      <c r="D11" s="130"/>
      <c r="E11" s="130"/>
      <c r="F11" s="131"/>
      <c r="G11" s="131"/>
      <c r="H11" s="131"/>
      <c r="I11" s="131"/>
      <c r="J11" s="131"/>
      <c r="K11" s="26"/>
      <c r="L11" s="13"/>
    </row>
    <row r="12" spans="1:13" s="2" customFormat="1" ht="15" customHeight="1" thickBot="1" x14ac:dyDescent="0.25">
      <c r="A12" s="66"/>
      <c r="B12" s="67"/>
      <c r="C12" s="20" t="s">
        <v>72</v>
      </c>
      <c r="D12" s="98" t="s">
        <v>36</v>
      </c>
      <c r="E12" s="99">
        <f>50</f>
        <v>50</v>
      </c>
      <c r="F12" s="99"/>
      <c r="G12" s="99"/>
      <c r="H12" s="99"/>
      <c r="I12" s="99"/>
      <c r="J12" s="100">
        <f>500-SUM(E12:I12)</f>
        <v>450</v>
      </c>
      <c r="K12" s="101">
        <v>305</v>
      </c>
      <c r="L12" s="101">
        <v>610</v>
      </c>
    </row>
    <row r="13" spans="1:13" s="2" customFormat="1" ht="15" customHeight="1" thickBot="1" x14ac:dyDescent="0.25">
      <c r="A13" s="66"/>
      <c r="B13" s="67"/>
      <c r="C13" s="138" t="s">
        <v>14</v>
      </c>
      <c r="D13" s="138"/>
      <c r="E13" s="138"/>
      <c r="F13" s="138"/>
      <c r="G13" s="138"/>
      <c r="H13" s="138"/>
      <c r="I13" s="138"/>
      <c r="J13" s="138"/>
      <c r="K13" s="14"/>
      <c r="L13" s="13"/>
    </row>
    <row r="14" spans="1:13" s="2" customFormat="1" ht="15" customHeight="1" x14ac:dyDescent="0.2">
      <c r="A14" s="68" t="s">
        <v>50</v>
      </c>
      <c r="B14" s="74" t="s">
        <v>39</v>
      </c>
      <c r="C14" s="18" t="s">
        <v>73</v>
      </c>
      <c r="D14" s="32" t="s">
        <v>30</v>
      </c>
      <c r="E14" s="41"/>
      <c r="F14" s="47"/>
      <c r="G14" s="47"/>
      <c r="H14" s="47"/>
      <c r="I14" s="47"/>
      <c r="J14" s="55">
        <f>500-SUM(E14:I14)</f>
        <v>500</v>
      </c>
      <c r="K14" s="34">
        <v>305</v>
      </c>
      <c r="L14" s="34">
        <v>610</v>
      </c>
    </row>
    <row r="15" spans="1:13" s="2" customFormat="1" ht="15" customHeight="1" x14ac:dyDescent="0.2">
      <c r="A15" s="70" t="s">
        <v>51</v>
      </c>
      <c r="B15" s="75" t="s">
        <v>40</v>
      </c>
      <c r="C15" s="79" t="s">
        <v>9</v>
      </c>
      <c r="D15" s="35" t="s">
        <v>31</v>
      </c>
      <c r="E15" s="42"/>
      <c r="F15" s="48"/>
      <c r="G15" s="48"/>
      <c r="H15" s="48"/>
      <c r="I15" s="48"/>
      <c r="J15" s="56">
        <f>1000-SUM(E15:I15)</f>
        <v>1000</v>
      </c>
      <c r="K15" s="37">
        <v>312.5</v>
      </c>
      <c r="L15" s="37">
        <v>625</v>
      </c>
    </row>
    <row r="16" spans="1:13" s="2" customFormat="1" ht="15" customHeight="1" x14ac:dyDescent="0.2">
      <c r="A16" s="70" t="s">
        <v>52</v>
      </c>
      <c r="B16" s="75" t="s">
        <v>41</v>
      </c>
      <c r="C16" s="79" t="s">
        <v>10</v>
      </c>
      <c r="D16" s="35" t="s">
        <v>32</v>
      </c>
      <c r="E16" s="43">
        <f>56</f>
        <v>56</v>
      </c>
      <c r="F16" s="49"/>
      <c r="G16" s="49"/>
      <c r="H16" s="49"/>
      <c r="I16" s="49"/>
      <c r="J16" s="56">
        <f>1500-SUM(E16:I16)</f>
        <v>1444</v>
      </c>
      <c r="K16" s="37">
        <v>320</v>
      </c>
      <c r="L16" s="37">
        <v>640</v>
      </c>
    </row>
    <row r="17" spans="1:13" s="2" customFormat="1" ht="15" customHeight="1" thickBot="1" x14ac:dyDescent="0.25">
      <c r="A17" s="76" t="s">
        <v>53</v>
      </c>
      <c r="B17" s="73"/>
      <c r="C17" s="80" t="s">
        <v>11</v>
      </c>
      <c r="D17" s="38" t="s">
        <v>33</v>
      </c>
      <c r="E17" s="46">
        <f>231+100</f>
        <v>331</v>
      </c>
      <c r="F17" s="50"/>
      <c r="G17" s="50"/>
      <c r="H17" s="50"/>
      <c r="I17" s="50"/>
      <c r="J17" s="57">
        <f>2000-SUM(E17:I17)</f>
        <v>1669</v>
      </c>
      <c r="K17" s="40">
        <v>327.5</v>
      </c>
      <c r="L17" s="40">
        <v>655</v>
      </c>
      <c r="M17" s="2" t="s">
        <v>66</v>
      </c>
    </row>
    <row r="18" spans="1:13" s="2" customFormat="1" ht="23.45" customHeight="1" thickBot="1" x14ac:dyDescent="0.25">
      <c r="A18" s="102"/>
      <c r="B18" s="103"/>
      <c r="C18" s="143" t="s">
        <v>29</v>
      </c>
      <c r="D18" s="143"/>
      <c r="E18" s="143"/>
      <c r="F18" s="143"/>
      <c r="G18" s="143"/>
      <c r="H18" s="143"/>
      <c r="I18" s="143"/>
      <c r="J18" s="143"/>
      <c r="K18" s="104"/>
      <c r="L18" s="105"/>
    </row>
    <row r="19" spans="1:13" s="2" customFormat="1" ht="15" customHeight="1" x14ac:dyDescent="0.2">
      <c r="A19" s="106"/>
      <c r="B19" s="107"/>
      <c r="C19" s="108" t="s">
        <v>74</v>
      </c>
      <c r="D19" s="109" t="s">
        <v>30</v>
      </c>
      <c r="E19" s="110"/>
      <c r="F19" s="111"/>
      <c r="G19" s="111"/>
      <c r="H19" s="111"/>
      <c r="I19" s="111"/>
      <c r="J19" s="112">
        <f>500-SUM(E19:I19)</f>
        <v>500</v>
      </c>
      <c r="K19" s="113">
        <v>70</v>
      </c>
      <c r="L19" s="113">
        <v>160</v>
      </c>
    </row>
    <row r="20" spans="1:13" s="2" customFormat="1" ht="15" customHeight="1" x14ac:dyDescent="0.2">
      <c r="A20" s="114"/>
      <c r="B20" s="115"/>
      <c r="C20" s="116" t="s">
        <v>6</v>
      </c>
      <c r="D20" s="117" t="s">
        <v>31</v>
      </c>
      <c r="E20" s="118"/>
      <c r="F20" s="119"/>
      <c r="G20" s="119"/>
      <c r="H20" s="119"/>
      <c r="I20" s="119"/>
      <c r="J20" s="120">
        <f>1500-SUM(E20:I20)</f>
        <v>1500</v>
      </c>
      <c r="K20" s="121">
        <v>70</v>
      </c>
      <c r="L20" s="121">
        <v>170</v>
      </c>
    </row>
    <row r="21" spans="1:13" s="2" customFormat="1" ht="15" customHeight="1" x14ac:dyDescent="0.2">
      <c r="A21" s="114"/>
      <c r="B21" s="115"/>
      <c r="C21" s="116" t="s">
        <v>7</v>
      </c>
      <c r="D21" s="117" t="s">
        <v>32</v>
      </c>
      <c r="E21" s="118"/>
      <c r="F21" s="119"/>
      <c r="G21" s="119"/>
      <c r="H21" s="119"/>
      <c r="I21" s="119"/>
      <c r="J21" s="120">
        <f>1000-SUM(E21:I21)</f>
        <v>1000</v>
      </c>
      <c r="K21" s="121">
        <v>70</v>
      </c>
      <c r="L21" s="121">
        <v>180</v>
      </c>
    </row>
    <row r="22" spans="1:13" s="2" customFormat="1" ht="15" customHeight="1" thickBot="1" x14ac:dyDescent="0.25">
      <c r="A22" s="122"/>
      <c r="B22" s="123"/>
      <c r="C22" s="124" t="s">
        <v>8</v>
      </c>
      <c r="D22" s="125" t="s">
        <v>33</v>
      </c>
      <c r="E22" s="126"/>
      <c r="F22" s="127"/>
      <c r="G22" s="127"/>
      <c r="H22" s="127"/>
      <c r="I22" s="127"/>
      <c r="J22" s="128">
        <f>500-SUM(E22:I22)</f>
        <v>500</v>
      </c>
      <c r="K22" s="129">
        <v>70</v>
      </c>
      <c r="L22" s="129">
        <v>190</v>
      </c>
    </row>
    <row r="23" spans="1:13" s="2" customFormat="1" ht="21.6" customHeight="1" thickBot="1" x14ac:dyDescent="0.25">
      <c r="A23" s="66"/>
      <c r="B23" s="67"/>
      <c r="C23" s="130" t="s">
        <v>16</v>
      </c>
      <c r="D23" s="130"/>
      <c r="E23" s="130"/>
      <c r="F23" s="131"/>
      <c r="G23" s="131"/>
      <c r="H23" s="131"/>
      <c r="I23" s="131"/>
      <c r="J23" s="132"/>
      <c r="K23" s="26"/>
      <c r="L23" s="13"/>
    </row>
    <row r="24" spans="1:13" s="2" customFormat="1" ht="15" customHeight="1" x14ac:dyDescent="0.2">
      <c r="A24" s="68" t="s">
        <v>54</v>
      </c>
      <c r="B24" s="74" t="s">
        <v>42</v>
      </c>
      <c r="C24" s="18" t="s">
        <v>75</v>
      </c>
      <c r="D24" s="32" t="s">
        <v>26</v>
      </c>
      <c r="E24" s="31">
        <f>500</f>
        <v>500</v>
      </c>
      <c r="F24" s="32"/>
      <c r="G24" s="32"/>
      <c r="H24" s="32"/>
      <c r="I24" s="51"/>
      <c r="J24" s="55">
        <f>500-SUM(E24:I24)</f>
        <v>0</v>
      </c>
      <c r="K24" s="34">
        <v>435</v>
      </c>
      <c r="L24" s="34">
        <v>870</v>
      </c>
    </row>
    <row r="25" spans="1:13" s="2" customFormat="1" ht="15" customHeight="1" x14ac:dyDescent="0.2">
      <c r="A25" s="70" t="s">
        <v>55</v>
      </c>
      <c r="B25" s="75" t="s">
        <v>43</v>
      </c>
      <c r="C25" s="79" t="s">
        <v>2</v>
      </c>
      <c r="D25" s="35" t="s">
        <v>27</v>
      </c>
      <c r="E25" s="3"/>
      <c r="F25" s="53"/>
      <c r="G25" s="53"/>
      <c r="H25" s="53"/>
      <c r="I25" s="19"/>
      <c r="J25" s="56">
        <f>1000-SUM(E25:I25)</f>
        <v>1000</v>
      </c>
      <c r="K25" s="37">
        <v>445</v>
      </c>
      <c r="L25" s="37">
        <v>890</v>
      </c>
    </row>
    <row r="26" spans="1:13" s="2" customFormat="1" ht="15" customHeight="1" thickBot="1" x14ac:dyDescent="0.25">
      <c r="A26" s="76" t="s">
        <v>56</v>
      </c>
      <c r="B26" s="73"/>
      <c r="C26" s="80" t="s">
        <v>3</v>
      </c>
      <c r="D26" s="38" t="s">
        <v>28</v>
      </c>
      <c r="E26" s="4"/>
      <c r="F26" s="54"/>
      <c r="G26" s="54"/>
      <c r="H26" s="54"/>
      <c r="I26" s="21"/>
      <c r="J26" s="57">
        <f>500-SUM(E26:I26)</f>
        <v>500</v>
      </c>
      <c r="K26" s="40">
        <v>455</v>
      </c>
      <c r="L26" s="40">
        <v>910</v>
      </c>
    </row>
    <row r="27" spans="1:13" s="2" customFormat="1" ht="15" customHeight="1" x14ac:dyDescent="0.2">
      <c r="A27" s="81" t="s">
        <v>57</v>
      </c>
      <c r="B27" s="82" t="s">
        <v>44</v>
      </c>
      <c r="C27" s="83" t="s">
        <v>76</v>
      </c>
      <c r="D27" s="84" t="s">
        <v>26</v>
      </c>
      <c r="E27" s="85"/>
      <c r="F27" s="86"/>
      <c r="G27" s="86"/>
      <c r="H27" s="86"/>
      <c r="I27" s="83"/>
      <c r="J27" s="87">
        <f>500-SUM(E27:I27)</f>
        <v>500</v>
      </c>
      <c r="K27" s="88">
        <v>550</v>
      </c>
      <c r="L27" s="88">
        <v>1100</v>
      </c>
    </row>
    <row r="28" spans="1:13" s="2" customFormat="1" ht="15" customHeight="1" thickBot="1" x14ac:dyDescent="0.25">
      <c r="A28" s="89" t="s">
        <v>58</v>
      </c>
      <c r="B28" s="90"/>
      <c r="C28" s="91" t="s">
        <v>4</v>
      </c>
      <c r="D28" s="92" t="s">
        <v>28</v>
      </c>
      <c r="E28" s="93"/>
      <c r="F28" s="94"/>
      <c r="G28" s="94"/>
      <c r="H28" s="94"/>
      <c r="I28" s="95"/>
      <c r="J28" s="96">
        <f>500-SUM(E28:I28)</f>
        <v>500</v>
      </c>
      <c r="K28" s="97">
        <v>575</v>
      </c>
      <c r="L28" s="97">
        <v>1150</v>
      </c>
    </row>
    <row r="29" spans="1:13" s="2" customFormat="1" ht="15" customHeight="1" thickBot="1" x14ac:dyDescent="0.25">
      <c r="A29" s="64"/>
      <c r="B29" s="67"/>
      <c r="C29" s="130" t="s">
        <v>17</v>
      </c>
      <c r="D29" s="131"/>
      <c r="E29" s="131"/>
      <c r="F29" s="131"/>
      <c r="G29" s="131"/>
      <c r="H29" s="131"/>
      <c r="I29" s="131"/>
      <c r="J29" s="132"/>
      <c r="K29" s="26"/>
      <c r="L29" s="13"/>
    </row>
    <row r="30" spans="1:13" s="2" customFormat="1" ht="15" customHeight="1" thickBot="1" x14ac:dyDescent="0.25">
      <c r="A30" s="77" t="s">
        <v>59</v>
      </c>
      <c r="B30" s="78" t="s">
        <v>45</v>
      </c>
      <c r="C30" s="22" t="s">
        <v>77</v>
      </c>
      <c r="D30" s="23" t="s">
        <v>35</v>
      </c>
      <c r="E30" s="24"/>
      <c r="F30" s="59"/>
      <c r="G30" s="59"/>
      <c r="H30" s="59"/>
      <c r="I30" s="52"/>
      <c r="J30" s="60">
        <f>500-SUM(E30:I30)</f>
        <v>500</v>
      </c>
      <c r="K30" s="25">
        <v>780</v>
      </c>
      <c r="L30" s="25">
        <v>1560</v>
      </c>
    </row>
    <row r="31" spans="1:13" ht="14.25" thickTop="1" thickBot="1" x14ac:dyDescent="0.25">
      <c r="C31" s="12"/>
      <c r="D31" s="12"/>
      <c r="E31" s="12"/>
      <c r="F31" s="12"/>
      <c r="G31" s="12"/>
      <c r="H31" s="12"/>
      <c r="I31" s="12"/>
      <c r="J31" s="12"/>
      <c r="K31" s="62"/>
      <c r="L31" s="62"/>
    </row>
    <row r="32" spans="1:13" ht="13.5" thickBot="1" x14ac:dyDescent="0.25">
      <c r="B32" t="s">
        <v>60</v>
      </c>
      <c r="I32" s="61" t="s">
        <v>68</v>
      </c>
      <c r="J32" s="10">
        <f>SUM(J5:J30)</f>
        <v>16466</v>
      </c>
      <c r="K32" s="63"/>
      <c r="L32" s="9"/>
    </row>
    <row r="33" spans="1:12" x14ac:dyDescent="0.2">
      <c r="B33" s="44" t="s">
        <v>61</v>
      </c>
      <c r="K33" s="9"/>
      <c r="L33" s="11"/>
    </row>
    <row r="34" spans="1:12" x14ac:dyDescent="0.2">
      <c r="B34" s="44" t="s">
        <v>62</v>
      </c>
      <c r="K34" s="8"/>
      <c r="L34" s="8"/>
    </row>
    <row r="35" spans="1:12" x14ac:dyDescent="0.2">
      <c r="A35" s="7" t="s">
        <v>64</v>
      </c>
      <c r="B35" s="45" t="s">
        <v>63</v>
      </c>
      <c r="K35" s="5"/>
      <c r="L35" s="7"/>
    </row>
    <row r="36" spans="1:12" x14ac:dyDescent="0.2">
      <c r="K36" s="6"/>
      <c r="L36" s="6"/>
    </row>
  </sheetData>
  <mergeCells count="21">
    <mergeCell ref="B2:B4"/>
    <mergeCell ref="A2:A4"/>
    <mergeCell ref="A1:L1"/>
    <mergeCell ref="C13:J13"/>
    <mergeCell ref="J2:J4"/>
    <mergeCell ref="D2:D4"/>
    <mergeCell ref="C2:C4"/>
    <mergeCell ref="C23:J23"/>
    <mergeCell ref="C29:J29"/>
    <mergeCell ref="K2:L2"/>
    <mergeCell ref="K3:K4"/>
    <mergeCell ref="L3:L4"/>
    <mergeCell ref="C7:J7"/>
    <mergeCell ref="C5:J5"/>
    <mergeCell ref="E2:E4"/>
    <mergeCell ref="C11:J11"/>
    <mergeCell ref="C18:J18"/>
    <mergeCell ref="F3:F4"/>
    <mergeCell ref="G3:G4"/>
    <mergeCell ref="H3:H4"/>
    <mergeCell ref="I3:I4"/>
  </mergeCells>
  <phoneticPr fontId="4" type="noConversion"/>
  <hyperlinks>
    <hyperlink ref="B33" r:id="rId1"/>
    <hyperlink ref="B34" r:id="rId2"/>
  </hyperlinks>
  <pageMargins left="0.24" right="0.24" top="0.51181102362204722" bottom="0.23622047244094491" header="0.23622047244094491" footer="0.19685039370078741"/>
  <pageSetup paperSize="9" orientation="landscape" r:id="rId3"/>
  <headerFooter alignWithMargins="0">
    <oddHeader>&amp;L&amp;D&amp;R&amp;P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1-я партия</vt:lpstr>
    </vt:vector>
  </TitlesOfParts>
  <Company>Elcom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Оля</cp:lastModifiedBy>
  <cp:lastPrinted>2009-11-17T06:10:00Z</cp:lastPrinted>
  <dcterms:created xsi:type="dcterms:W3CDTF">1998-06-17T15:16:06Z</dcterms:created>
  <dcterms:modified xsi:type="dcterms:W3CDTF">2022-03-21T11:25:50Z</dcterms:modified>
</cp:coreProperties>
</file>